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67\STRASBOURG\Affaires\2024\2024-058 UNIVERSITE DE BOURGOGNE - BATIMENT SANTE B4 - DIJON\5_ETUDES\04 - PRO\SEB\RENDU DU 6 JUIN\"/>
    </mc:Choice>
  </mc:AlternateContent>
  <xr:revisionPtr revIDLastSave="0" documentId="13_ncr:1_{A0562689-4DA9-4CF3-82FB-C0C7AA652928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DQE!$A$1:$G$61</definedName>
    <definedName name="_xlnm.Print_Area" localSheetId="0">PDG!$A$1:$F$16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G28" i="2"/>
  <c r="G27" i="2"/>
  <c r="G31" i="2"/>
  <c r="G38" i="2"/>
  <c r="G43" i="2"/>
  <c r="G57" i="2"/>
  <c r="G56" i="2"/>
  <c r="G55" i="2"/>
  <c r="G53" i="2"/>
  <c r="G51" i="2"/>
  <c r="G49" i="2"/>
  <c r="G48" i="2"/>
  <c r="G46" i="2"/>
  <c r="G44" i="2"/>
  <c r="G41" i="2"/>
  <c r="G40" i="2"/>
  <c r="G36" i="2"/>
  <c r="G35" i="2"/>
  <c r="G34" i="2"/>
  <c r="G32" i="2"/>
  <c r="G30" i="2"/>
  <c r="G29" i="2"/>
  <c r="G26" i="2"/>
  <c r="G25" i="2"/>
  <c r="G22" i="2"/>
  <c r="G21" i="2"/>
  <c r="G18" i="2"/>
  <c r="B7" i="2"/>
  <c r="G59" i="2" l="1"/>
  <c r="G60" i="2" s="1"/>
  <c r="G61" i="2" s="1"/>
</calcChain>
</file>

<file path=xl/sharedStrings.xml><?xml version="1.0" encoding="utf-8"?>
<sst xmlns="http://schemas.openxmlformats.org/spreadsheetml/2006/main" count="162" uniqueCount="134">
  <si>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</si>
  <si>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</si>
  <si>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</si>
  <si>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</si>
  <si>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</si>
  <si>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</si>
  <si>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</si>
  <si>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</si>
  <si>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</si>
  <si>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</si>
  <si>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</si>
  <si>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</si>
  <si>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</si>
  <si>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</si>
  <si>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</si>
  <si>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</si>
  <si>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</si>
  <si>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</si>
  <si>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</si>
  <si>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</si>
  <si>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</si>
  <si>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</si>
  <si>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</si>
  <si>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</si>
  <si>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</si>
  <si>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</si>
  <si>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</si>
  <si>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</si>
  <si>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</si>
  <si>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</si>
  <si>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</si>
  <si>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</si>
  <si>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</si>
  <si>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</si>
  <si>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</si>
  <si>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</si>
  <si>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</si>
  <si>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</si>
  <si>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</si>
  <si>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</si>
  <si>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</si>
  <si>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</si>
  <si>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</si>
  <si>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</si>
  <si>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</si>
  <si>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</si>
  <si>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</si>
  <si>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10 PLATRERIE - CLOISONS - FAUX PLAFONDS</t>
  </si>
  <si>
    <t>DESCRIPTIF DES TRAVAUX JUIN 2025</t>
  </si>
  <si>
    <t>GENERALITES</t>
  </si>
  <si>
    <t>DOUBLAGE</t>
  </si>
  <si>
    <t>2.1</t>
  </si>
  <si>
    <t>Doublage thermo-acoustique R 5.60 m2 K/W</t>
  </si>
  <si>
    <t>m2</t>
  </si>
  <si>
    <t>2.2</t>
  </si>
  <si>
    <t>Doublage thermo-acoustique en laine minérale, 100+10 mm avec un R de 2.95 m2.K/W</t>
  </si>
  <si>
    <t>2.3</t>
  </si>
  <si>
    <t>Doublage acoustique sous ossature pose sur façade à ossature bois</t>
  </si>
  <si>
    <t>2.3.1</t>
  </si>
  <si>
    <t>En surface courante avec système d'appuis intermédiaires + 2 plaque BA13 + isolant en laine minérale en 2 couches + membrane d'étanchéité à l'air + EI60</t>
  </si>
  <si>
    <t>2.3.2</t>
  </si>
  <si>
    <t>Pour traitement des ébrasements 3 faces profondeur 20 cm</t>
  </si>
  <si>
    <t>ml</t>
  </si>
  <si>
    <t>2.4</t>
  </si>
  <si>
    <t>CLOISONS ET GAINES TECHNIQUES</t>
  </si>
  <si>
    <t>2.4.1</t>
  </si>
  <si>
    <t>Cloison de 98 mm, EI 60, Rw+C 47 dB</t>
  </si>
  <si>
    <t>2.4.1.1</t>
  </si>
  <si>
    <t>Pour surélévation mur existant côté salles d'examens au RDC, hauteur moyenne 3.20 ml</t>
  </si>
  <si>
    <t>2.4.1.2</t>
  </si>
  <si>
    <t>Pour cloisonnement de la salle d'examens au RDC, hauteur moyenne 4.35 ml</t>
  </si>
  <si>
    <t>2.4.1.3</t>
  </si>
  <si>
    <t>Pour cloisonnement des locaux au RDC, hauteur 3.86 ml</t>
  </si>
  <si>
    <t>2.4.1.4</t>
  </si>
  <si>
    <t>Pour cloisonnement des locaux au niveau entresol, hauteur 3.88 ml</t>
  </si>
  <si>
    <t>2.4.1.5</t>
  </si>
  <si>
    <t>Pour cloisonnement des locaux au niveau R+1, hauteur 3.55 ml</t>
  </si>
  <si>
    <t>2.4.1.6</t>
  </si>
  <si>
    <t>Pour cloisonnement des locaux au niveau R+2, hauteur 3.55 ml</t>
  </si>
  <si>
    <t>2.4.1.7</t>
  </si>
  <si>
    <t>Plus value pour pour renforcement de la cloisons 98/48 pour obtenir un Rw+C&gt;53 dB</t>
  </si>
  <si>
    <t>2.4.1.8</t>
  </si>
  <si>
    <t>Cloisons - SAA120, EI60, Rw+C 56 dB</t>
  </si>
  <si>
    <t>2.4.2</t>
  </si>
  <si>
    <t>Cloisons grande hauteur, M150GH compris échafaudage</t>
  </si>
  <si>
    <t>2.4.2.1</t>
  </si>
  <si>
    <t>Pour cloisonnement de la salle d'examen dans la partie sous la nouvelle sur élévation</t>
  </si>
  <si>
    <t>2.4.2.2</t>
  </si>
  <si>
    <t>Pour cloisonnement des locaux situés sous la zone du niveau entresol, hauteur 7.60 ml</t>
  </si>
  <si>
    <t>2.4.2.3</t>
  </si>
  <si>
    <t>Contre cloisons technique avec plaque de BA25</t>
  </si>
  <si>
    <t>2.5</t>
  </si>
  <si>
    <t>FAUX PLAFONDS</t>
  </si>
  <si>
    <t>2.5.1</t>
  </si>
  <si>
    <t>Plafonds acoustique en plaque de plâtre sur ossature</t>
  </si>
  <si>
    <t>2.5.2</t>
  </si>
  <si>
    <t>Faux plafond acoustique démontable</t>
  </si>
  <si>
    <t>2.5.2.1</t>
  </si>
  <si>
    <t>Dimensions 600 x 600 mm, teinte blanche</t>
  </si>
  <si>
    <t>2.5.2.2</t>
  </si>
  <si>
    <t>Dimensions 1200 x 600 mm, teinte au choix, ossature teinte au choix</t>
  </si>
  <si>
    <t>2.5.3</t>
  </si>
  <si>
    <t>Plafond suspendu constitué de dalles de plafond en métal</t>
  </si>
  <si>
    <t>2.5.3.1</t>
  </si>
  <si>
    <t>Dimensions 2400 x 600 mm, pour traitement des salles d'examens </t>
  </si>
  <si>
    <t>2.5.3.2</t>
  </si>
  <si>
    <t>Dimensions 1600 x 600 mm, pour traitement des circulations au R+1 et R+2</t>
  </si>
  <si>
    <t>2.5.4</t>
  </si>
  <si>
    <t>Retombée en plaque de plâtre, pour arrêt du faux plafond</t>
  </si>
  <si>
    <t>2.5.4.1</t>
  </si>
  <si>
    <t>Hauteur 1.00 ml</t>
  </si>
  <si>
    <t>2.6</t>
  </si>
  <si>
    <t>DIVERS</t>
  </si>
  <si>
    <t>2.6.1</t>
  </si>
  <si>
    <t>Plus-value pour remplacement d'une plaque de plâtre standard par une plaque de plâtre hautement résistante à l'eau</t>
  </si>
  <si>
    <t>2.6.2</t>
  </si>
  <si>
    <t>Habillage des ébrasements 3 pour porte à joints creux</t>
  </si>
  <si>
    <t>2.6.3</t>
  </si>
  <si>
    <t>Niche pour intégration de store toile, section 20 x 20 cm</t>
  </si>
  <si>
    <t>2.6.3.1</t>
  </si>
  <si>
    <t>Largeur 1.20 ml</t>
  </si>
  <si>
    <t>2.6.4</t>
  </si>
  <si>
    <t>Flocage par de la laine minérale projetée pour atteindre une stabilité au feu des planchers</t>
  </si>
  <si>
    <t>2.6.4.1</t>
  </si>
  <si>
    <t>Pour traitement du plancher en bac acier nervuré sous étanchéité</t>
  </si>
  <si>
    <t>2.6.5</t>
  </si>
  <si>
    <t>Panneau en laine de bois aggloméré au ciment et à la chaux, contrefacée d’un panneau en laine de roche</t>
  </si>
  <si>
    <t>2.6.5.1</t>
  </si>
  <si>
    <t>Pour traitement du plafond du local compresseur d'air</t>
  </si>
  <si>
    <t>2.6.5.2</t>
  </si>
  <si>
    <t>Pour traitement du mur côté Nord du local compresseur d'air</t>
  </si>
  <si>
    <t>2.6.6</t>
  </si>
  <si>
    <t>Raccords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</si>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</sst>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zoomScale="115" zoomScaleNormal="130" zoomScaleSheetLayoutView="115" workbookViewId="0">
      <selection activeCell="E1" sqref="E1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45814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62"/>
  <sheetViews>
    <sheetView tabSelected="1" view="pageBreakPreview" topLeftCell="A45" zoomScale="115" zoomScaleNormal="100" zoomScaleSheetLayoutView="115" workbookViewId="0">
      <selection activeCell="I21" sqref="I21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5" t="s">
        <v>33</v>
      </c>
      <c r="B1" s="96"/>
      <c r="C1" s="103"/>
      <c r="D1" s="104" t="s">
        <v>30</v>
      </c>
      <c r="E1" s="105"/>
      <c r="F1" s="105"/>
      <c r="G1" s="106"/>
    </row>
    <row r="2" spans="1:7" ht="22.5" customHeight="1">
      <c r="A2" s="97"/>
      <c r="B2" s="98"/>
      <c r="C2" s="103"/>
      <c r="D2" s="107" t="s">
        <v>43</v>
      </c>
      <c r="E2" s="108"/>
      <c r="F2" s="108"/>
      <c r="G2" s="109"/>
    </row>
    <row r="3" spans="1:7" ht="18.75" customHeight="1">
      <c r="A3" s="97"/>
      <c r="B3" s="98"/>
      <c r="C3" s="103"/>
      <c r="D3" s="110"/>
      <c r="E3" s="111"/>
      <c r="F3" s="111"/>
      <c r="G3" s="112"/>
    </row>
    <row r="4" spans="1:7">
      <c r="A4" s="97"/>
      <c r="B4" s="98"/>
      <c r="C4" s="103"/>
      <c r="D4" s="113" t="s">
        <v>46</v>
      </c>
      <c r="E4" s="114"/>
      <c r="F4" s="114"/>
      <c r="G4" s="115"/>
    </row>
    <row r="5" spans="1:7">
      <c r="A5" s="99"/>
      <c r="B5" s="100"/>
      <c r="C5" s="103"/>
      <c r="D5" s="116"/>
      <c r="E5" s="117"/>
      <c r="F5" s="117"/>
      <c r="G5" s="118"/>
    </row>
    <row r="6" spans="1:7" ht="19.5" customHeight="1">
      <c r="A6" s="101"/>
      <c r="B6" s="101"/>
      <c r="C6" s="102"/>
      <c r="D6" s="119"/>
      <c r="E6" s="120"/>
      <c r="F6" s="120"/>
      <c r="G6" s="121"/>
    </row>
    <row r="7" spans="1:7" ht="38.25" customHeight="1">
      <c r="A7" s="37" t="s">
        <v>32</v>
      </c>
      <c r="B7" s="91" t="str">
        <f>PDG!A13</f>
        <v>LOT 10 PLATRERIE - CLOISONS - FAUX PLAFONDS</v>
      </c>
      <c r="C7" s="91"/>
      <c r="D7" s="91"/>
      <c r="E7" s="91"/>
      <c r="F7" s="91"/>
      <c r="G7" s="91"/>
    </row>
    <row r="8" spans="1:7" ht="12.75" customHeight="1">
      <c r="A8" s="92" t="s">
        <v>34</v>
      </c>
      <c r="B8" s="92"/>
      <c r="C8" s="92"/>
      <c r="D8" s="92"/>
      <c r="E8" s="92"/>
      <c r="F8" s="92"/>
      <c r="G8" s="92"/>
    </row>
    <row r="9" spans="1:7" ht="26.25" customHeight="1">
      <c r="A9" s="93"/>
      <c r="B9" s="93"/>
      <c r="C9" s="93"/>
      <c r="D9" s="93"/>
      <c r="E9" s="93"/>
      <c r="F9" s="93"/>
      <c r="G9" s="93"/>
    </row>
    <row r="10" spans="1:7" ht="26.25" customHeight="1">
      <c r="A10" s="93"/>
      <c r="B10" s="93"/>
      <c r="C10" s="93"/>
      <c r="D10" s="93"/>
      <c r="E10" s="93"/>
      <c r="F10" s="93"/>
      <c r="G10" s="93"/>
    </row>
    <row r="11" spans="1:7" ht="12.75" customHeight="1">
      <c r="A11" s="93"/>
      <c r="B11" s="93"/>
      <c r="C11" s="93"/>
      <c r="D11" s="93"/>
      <c r="E11" s="93"/>
      <c r="F11" s="93"/>
      <c r="G11" s="93"/>
    </row>
    <row r="12" spans="1:7">
      <c r="A12" s="94"/>
      <c r="B12" s="94"/>
      <c r="C12" s="94"/>
      <c r="D12" s="94"/>
      <c r="E12" s="94"/>
      <c r="F12" s="94"/>
      <c r="G12" s="94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64" t="s">
        <v>48</v>
      </c>
      <c r="C15" s="65"/>
      <c r="D15" s="66"/>
      <c r="E15" s="67"/>
      <c r="F15" s="68"/>
      <c r="G15" s="69"/>
    </row>
    <row r="16" spans="1:7" s="58" customFormat="1" ht="1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15">
      <c r="A17" s="64">
        <v>2</v>
      </c>
      <c r="B17" s="64" t="s">
        <v>50</v>
      </c>
      <c r="C17" s="65"/>
      <c r="D17" s="66"/>
      <c r="E17" s="67"/>
      <c r="F17" s="68"/>
      <c r="G17" s="69"/>
    </row>
    <row r="18" spans="1:7" s="58" customFormat="1" ht="15">
      <c r="A18" s="64" t="s">
        <v>51</v>
      </c>
      <c r="B18" s="64" t="s">
        <v>52</v>
      </c>
      <c r="C18" s="65">
        <v>218</v>
      </c>
      <c r="D18" s="66" t="s">
        <v>53</v>
      </c>
      <c r="E18" s="67"/>
      <c r="F18" s="68"/>
      <c r="G18" s="69">
        <f>+F18*C18</f>
        <v>0</v>
      </c>
    </row>
    <row r="19" spans="1:7" s="58" customFormat="1" ht="38.25">
      <c r="A19" s="64" t="s">
        <v>54</v>
      </c>
      <c r="B19" s="64" t="s">
        <v>55</v>
      </c>
      <c r="C19" s="65">
        <v>30</v>
      </c>
      <c r="D19" s="66" t="s">
        <v>53</v>
      </c>
      <c r="E19" s="67"/>
      <c r="F19" s="68"/>
      <c r="G19" s="69">
        <f t="shared" ref="G19" si="0">+F19*C19</f>
        <v>0</v>
      </c>
    </row>
    <row r="20" spans="1:7" s="58" customFormat="1" ht="25.5">
      <c r="A20" s="64" t="s">
        <v>56</v>
      </c>
      <c r="B20" s="64" t="s">
        <v>57</v>
      </c>
      <c r="C20" s="65"/>
      <c r="D20" s="66"/>
      <c r="E20" s="67"/>
      <c r="F20" s="68"/>
      <c r="G20" s="69"/>
    </row>
    <row r="21" spans="1:7" s="58" customFormat="1" ht="51">
      <c r="A21" s="64" t="s">
        <v>58</v>
      </c>
      <c r="B21" s="64" t="s">
        <v>59</v>
      </c>
      <c r="C21" s="65">
        <v>611</v>
      </c>
      <c r="D21" s="66" t="s">
        <v>53</v>
      </c>
      <c r="E21" s="67"/>
      <c r="F21" s="68"/>
      <c r="G21" s="69">
        <f t="shared" ref="G20:G23" si="1">+F21*C21</f>
        <v>0</v>
      </c>
    </row>
    <row r="22" spans="1:7" s="58" customFormat="1" ht="25.5">
      <c r="A22" s="64" t="s">
        <v>60</v>
      </c>
      <c r="B22" s="64" t="s">
        <v>61</v>
      </c>
      <c r="C22" s="65">
        <v>454</v>
      </c>
      <c r="D22" s="66" t="s">
        <v>62</v>
      </c>
      <c r="E22" s="67"/>
      <c r="F22" s="68"/>
      <c r="G22" s="69">
        <f t="shared" si="1"/>
        <v>0</v>
      </c>
    </row>
    <row r="23" spans="1:7" s="58" customFormat="1" ht="15">
      <c r="A23" s="64" t="s">
        <v>63</v>
      </c>
      <c r="B23" s="64" t="s">
        <v>64</v>
      </c>
      <c r="C23" s="65"/>
      <c r="D23" s="66"/>
      <c r="E23" s="67"/>
      <c r="F23" s="68"/>
      <c r="G23" s="69"/>
    </row>
    <row r="24" spans="1:7" s="58" customFormat="1" ht="15">
      <c r="A24" s="64" t="s">
        <v>65</v>
      </c>
      <c r="B24" s="64" t="s">
        <v>66</v>
      </c>
      <c r="C24" s="65"/>
      <c r="D24" s="66"/>
      <c r="E24" s="67"/>
      <c r="F24" s="68"/>
      <c r="G24" s="69"/>
    </row>
    <row r="25" spans="1:7" s="58" customFormat="1" ht="25.5">
      <c r="A25" s="64" t="s">
        <v>67</v>
      </c>
      <c r="B25" s="64" t="s">
        <v>68</v>
      </c>
      <c r="C25" s="65">
        <v>150</v>
      </c>
      <c r="D25" s="66" t="s">
        <v>53</v>
      </c>
      <c r="E25" s="67"/>
      <c r="F25" s="68"/>
      <c r="G25" s="69">
        <f t="shared" ref="G25:G28" si="2">+F25*C25</f>
        <v>0</v>
      </c>
    </row>
    <row r="26" spans="1:7" s="58" customFormat="1" ht="25.5">
      <c r="A26" s="64" t="s">
        <v>69</v>
      </c>
      <c r="B26" s="64" t="s">
        <v>70</v>
      </c>
      <c r="C26" s="65">
        <v>73</v>
      </c>
      <c r="D26" s="66" t="s">
        <v>53</v>
      </c>
      <c r="E26" s="67"/>
      <c r="F26" s="68"/>
      <c r="G26" s="69">
        <f t="shared" si="2"/>
        <v>0</v>
      </c>
    </row>
    <row r="27" spans="1:7" s="58" customFormat="1" ht="25.5">
      <c r="A27" s="64" t="s">
        <v>71</v>
      </c>
      <c r="B27" s="64" t="s">
        <v>72</v>
      </c>
      <c r="C27" s="65">
        <v>233</v>
      </c>
      <c r="D27" s="66" t="s">
        <v>53</v>
      </c>
      <c r="E27" s="67"/>
      <c r="F27" s="68"/>
      <c r="G27" s="69">
        <f t="shared" si="2"/>
        <v>0</v>
      </c>
    </row>
    <row r="28" spans="1:7" s="58" customFormat="1" ht="25.5">
      <c r="A28" s="64" t="s">
        <v>73</v>
      </c>
      <c r="B28" s="64" t="s">
        <v>74</v>
      </c>
      <c r="C28" s="65">
        <v>26</v>
      </c>
      <c r="D28" s="66" t="s">
        <v>53</v>
      </c>
      <c r="E28" s="67"/>
      <c r="F28" s="68"/>
      <c r="G28" s="69">
        <f t="shared" si="2"/>
        <v>0</v>
      </c>
    </row>
    <row r="29" spans="1:7" s="58" customFormat="1" ht="25.5">
      <c r="A29" s="64" t="s">
        <v>75</v>
      </c>
      <c r="B29" s="64" t="s">
        <v>76</v>
      </c>
      <c r="C29" s="65">
        <v>677</v>
      </c>
      <c r="D29" s="66" t="s">
        <v>53</v>
      </c>
      <c r="E29" s="67"/>
      <c r="F29" s="68"/>
      <c r="G29" s="69">
        <f t="shared" ref="G29:G31" si="3">+F29*C29</f>
        <v>0</v>
      </c>
    </row>
    <row r="30" spans="1:7" s="58" customFormat="1" ht="25.5">
      <c r="A30" s="64" t="s">
        <v>77</v>
      </c>
      <c r="B30" s="64" t="s">
        <v>78</v>
      </c>
      <c r="C30" s="65">
        <v>486</v>
      </c>
      <c r="D30" s="66" t="s">
        <v>53</v>
      </c>
      <c r="E30" s="67"/>
      <c r="F30" s="68"/>
      <c r="G30" s="69">
        <f t="shared" si="3"/>
        <v>0</v>
      </c>
    </row>
    <row r="31" spans="1:7" s="58" customFormat="1" ht="25.5">
      <c r="A31" s="64" t="s">
        <v>79</v>
      </c>
      <c r="B31" s="64" t="s">
        <v>80</v>
      </c>
      <c r="C31" s="65">
        <v>1084</v>
      </c>
      <c r="D31" s="66" t="s">
        <v>53</v>
      </c>
      <c r="E31" s="67"/>
      <c r="F31" s="68"/>
      <c r="G31" s="69">
        <f t="shared" si="3"/>
        <v>0</v>
      </c>
    </row>
    <row r="32" spans="1:7" s="58" customFormat="1" ht="15">
      <c r="A32" s="64" t="s">
        <v>81</v>
      </c>
      <c r="B32" s="64" t="s">
        <v>82</v>
      </c>
      <c r="C32" s="65">
        <v>47</v>
      </c>
      <c r="D32" s="66" t="s">
        <v>53</v>
      </c>
      <c r="E32" s="67"/>
      <c r="F32" s="68"/>
      <c r="G32" s="69">
        <f t="shared" ref="G32:G38" si="4">+F32*C32</f>
        <v>0</v>
      </c>
    </row>
    <row r="33" spans="1:7" s="58" customFormat="1" ht="25.5">
      <c r="A33" s="64" t="s">
        <v>83</v>
      </c>
      <c r="B33" s="64" t="s">
        <v>84</v>
      </c>
      <c r="C33" s="65"/>
      <c r="D33" s="66"/>
      <c r="E33" s="67"/>
      <c r="F33" s="68"/>
      <c r="G33" s="69"/>
    </row>
    <row r="34" spans="1:7" s="58" customFormat="1" ht="25.5">
      <c r="A34" s="64" t="s">
        <v>85</v>
      </c>
      <c r="B34" s="64" t="s">
        <v>86</v>
      </c>
      <c r="C34" s="65">
        <v>80</v>
      </c>
      <c r="D34" s="66" t="s">
        <v>53</v>
      </c>
      <c r="E34" s="67"/>
      <c r="F34" s="68"/>
      <c r="G34" s="69">
        <f t="shared" si="4"/>
        <v>0</v>
      </c>
    </row>
    <row r="35" spans="1:7" s="58" customFormat="1" ht="25.5">
      <c r="A35" s="64" t="s">
        <v>87</v>
      </c>
      <c r="B35" s="64" t="s">
        <v>88</v>
      </c>
      <c r="C35" s="65">
        <v>468</v>
      </c>
      <c r="D35" s="66" t="s">
        <v>53</v>
      </c>
      <c r="E35" s="67"/>
      <c r="F35" s="68"/>
      <c r="G35" s="69">
        <f t="shared" si="4"/>
        <v>0</v>
      </c>
    </row>
    <row r="36" spans="1:7" s="58" customFormat="1" ht="15">
      <c r="A36" s="64" t="s">
        <v>89</v>
      </c>
      <c r="B36" s="64" t="s">
        <v>90</v>
      </c>
      <c r="C36" s="65">
        <v>159</v>
      </c>
      <c r="D36" s="66" t="s">
        <v>53</v>
      </c>
      <c r="E36" s="67"/>
      <c r="F36" s="68"/>
      <c r="G36" s="69">
        <f t="shared" si="4"/>
        <v>0</v>
      </c>
    </row>
    <row r="37" spans="1:7" s="58" customFormat="1" ht="15">
      <c r="A37" s="64" t="s">
        <v>91</v>
      </c>
      <c r="B37" s="64" t="s">
        <v>92</v>
      </c>
      <c r="C37" s="65"/>
      <c r="D37" s="66"/>
      <c r="E37" s="67"/>
      <c r="F37" s="68"/>
      <c r="G37" s="69"/>
    </row>
    <row r="38" spans="1:7" s="58" customFormat="1" ht="25.5">
      <c r="A38" s="64" t="s">
        <v>93</v>
      </c>
      <c r="B38" s="64" t="s">
        <v>94</v>
      </c>
      <c r="C38" s="65">
        <v>450</v>
      </c>
      <c r="D38" s="66" t="s">
        <v>53</v>
      </c>
      <c r="E38" s="67"/>
      <c r="F38" s="68"/>
      <c r="G38" s="69">
        <f t="shared" si="4"/>
        <v>0</v>
      </c>
    </row>
    <row r="39" spans="1:7" s="58" customFormat="1" ht="15">
      <c r="A39" s="64" t="s">
        <v>95</v>
      </c>
      <c r="B39" s="64" t="s">
        <v>96</v>
      </c>
      <c r="C39" s="65"/>
      <c r="D39" s="66"/>
      <c r="E39" s="67"/>
      <c r="F39" s="68"/>
      <c r="G39" s="69"/>
    </row>
    <row r="40" spans="1:7" s="58" customFormat="1" ht="15">
      <c r="A40" s="64" t="s">
        <v>97</v>
      </c>
      <c r="B40" s="64" t="s">
        <v>98</v>
      </c>
      <c r="C40" s="65">
        <v>139</v>
      </c>
      <c r="D40" s="66" t="s">
        <v>53</v>
      </c>
      <c r="E40" s="67"/>
      <c r="F40" s="68"/>
      <c r="G40" s="69">
        <f t="shared" ref="G39:G42" si="5">+F40*C40</f>
        <v>0</v>
      </c>
    </row>
    <row r="41" spans="1:7" s="58" customFormat="1" ht="25.5">
      <c r="A41" s="64" t="s">
        <v>99</v>
      </c>
      <c r="B41" s="64" t="s">
        <v>100</v>
      </c>
      <c r="C41" s="65">
        <v>1546</v>
      </c>
      <c r="D41" s="66" t="s">
        <v>53</v>
      </c>
      <c r="E41" s="67"/>
      <c r="F41" s="68"/>
      <c r="G41" s="69">
        <f t="shared" si="5"/>
        <v>0</v>
      </c>
    </row>
    <row r="42" spans="1:7" s="58" customFormat="1" ht="25.5">
      <c r="A42" s="64" t="s">
        <v>101</v>
      </c>
      <c r="B42" s="64" t="s">
        <v>102</v>
      </c>
      <c r="C42" s="65"/>
      <c r="D42" s="66"/>
      <c r="E42" s="67"/>
      <c r="F42" s="68"/>
      <c r="G42" s="69"/>
    </row>
    <row r="43" spans="1:7" s="58" customFormat="1" ht="25.5">
      <c r="A43" s="64" t="s">
        <v>103</v>
      </c>
      <c r="B43" s="64" t="s">
        <v>104</v>
      </c>
      <c r="C43" s="65">
        <v>1000</v>
      </c>
      <c r="D43" s="66" t="s">
        <v>53</v>
      </c>
      <c r="E43" s="67"/>
      <c r="F43" s="68"/>
      <c r="G43" s="69">
        <f t="shared" ref="G43:G57" si="6">+F43*C43</f>
        <v>0</v>
      </c>
    </row>
    <row r="44" spans="1:7" s="58" customFormat="1" ht="25.5">
      <c r="A44" s="64" t="s">
        <v>105</v>
      </c>
      <c r="B44" s="64" t="s">
        <v>106</v>
      </c>
      <c r="C44" s="65">
        <v>289.5</v>
      </c>
      <c r="D44" s="66" t="s">
        <v>53</v>
      </c>
      <c r="E44" s="67"/>
      <c r="F44" s="68"/>
      <c r="G44" s="69">
        <f t="shared" si="6"/>
        <v>0</v>
      </c>
    </row>
    <row r="45" spans="1:7" s="58" customFormat="1" ht="25.5">
      <c r="A45" s="64" t="s">
        <v>107</v>
      </c>
      <c r="B45" s="64" t="s">
        <v>108</v>
      </c>
      <c r="C45" s="65"/>
      <c r="D45" s="66"/>
      <c r="E45" s="67"/>
      <c r="F45" s="68"/>
      <c r="G45" s="69"/>
    </row>
    <row r="46" spans="1:7" s="58" customFormat="1" ht="15">
      <c r="A46" s="64" t="s">
        <v>109</v>
      </c>
      <c r="B46" s="64" t="s">
        <v>110</v>
      </c>
      <c r="C46" s="65">
        <v>44.5</v>
      </c>
      <c r="D46" s="66" t="s">
        <v>62</v>
      </c>
      <c r="E46" s="67"/>
      <c r="F46" s="68"/>
      <c r="G46" s="69">
        <f t="shared" si="6"/>
        <v>0</v>
      </c>
    </row>
    <row r="47" spans="1:7" s="58" customFormat="1" ht="15">
      <c r="A47" s="64" t="s">
        <v>111</v>
      </c>
      <c r="B47" s="64" t="s">
        <v>112</v>
      </c>
      <c r="C47" s="65"/>
      <c r="D47" s="66"/>
      <c r="E47" s="67"/>
      <c r="F47" s="68"/>
      <c r="G47" s="69"/>
    </row>
    <row r="48" spans="1:7" s="58" customFormat="1" ht="51">
      <c r="A48" s="64" t="s">
        <v>113</v>
      </c>
      <c r="B48" s="64" t="s">
        <v>114</v>
      </c>
      <c r="C48" s="65">
        <v>490</v>
      </c>
      <c r="D48" s="66" t="s">
        <v>53</v>
      </c>
      <c r="E48" s="67"/>
      <c r="F48" s="68"/>
      <c r="G48" s="69">
        <f t="shared" si="6"/>
        <v>0</v>
      </c>
    </row>
    <row r="49" spans="1:7" s="58" customFormat="1" ht="25.5">
      <c r="A49" s="64" t="s">
        <v>115</v>
      </c>
      <c r="B49" s="64" t="s">
        <v>116</v>
      </c>
      <c r="C49" s="65">
        <v>48.5</v>
      </c>
      <c r="D49" s="66" t="s">
        <v>62</v>
      </c>
      <c r="E49" s="67"/>
      <c r="F49" s="68"/>
      <c r="G49" s="69">
        <f t="shared" si="6"/>
        <v>0</v>
      </c>
    </row>
    <row r="50" spans="1:7" s="58" customFormat="1" ht="25.5">
      <c r="A50" s="64" t="s">
        <v>117</v>
      </c>
      <c r="B50" s="64" t="s">
        <v>118</v>
      </c>
      <c r="C50" s="65"/>
      <c r="D50" s="66"/>
      <c r="E50" s="67"/>
      <c r="F50" s="68"/>
      <c r="G50" s="69"/>
    </row>
    <row r="51" spans="1:7" s="58" customFormat="1" ht="15">
      <c r="A51" s="64" t="s">
        <v>119</v>
      </c>
      <c r="B51" s="64" t="s">
        <v>120</v>
      </c>
      <c r="C51" s="65">
        <v>7.2</v>
      </c>
      <c r="D51" s="66" t="s">
        <v>62</v>
      </c>
      <c r="E51" s="67"/>
      <c r="F51" s="68"/>
      <c r="G51" s="69">
        <f t="shared" si="6"/>
        <v>0</v>
      </c>
    </row>
    <row r="52" spans="1:7" s="58" customFormat="1" ht="25.5">
      <c r="A52" s="64" t="s">
        <v>121</v>
      </c>
      <c r="B52" s="64" t="s">
        <v>122</v>
      </c>
      <c r="C52" s="65"/>
      <c r="D52" s="66"/>
      <c r="E52" s="67"/>
      <c r="F52" s="68"/>
      <c r="G52" s="69"/>
    </row>
    <row r="53" spans="1:7" s="58" customFormat="1" ht="25.5">
      <c r="A53" s="64" t="s">
        <v>123</v>
      </c>
      <c r="B53" s="64" t="s">
        <v>124</v>
      </c>
      <c r="C53" s="65">
        <v>450</v>
      </c>
      <c r="D53" s="66" t="s">
        <v>53</v>
      </c>
      <c r="E53" s="67"/>
      <c r="F53" s="68"/>
      <c r="G53" s="69">
        <f t="shared" si="6"/>
        <v>0</v>
      </c>
    </row>
    <row r="54" spans="1:7" s="58" customFormat="1" ht="38.25">
      <c r="A54" s="64" t="s">
        <v>125</v>
      </c>
      <c r="B54" s="64" t="s">
        <v>126</v>
      </c>
      <c r="C54" s="65"/>
      <c r="D54" s="66"/>
      <c r="E54" s="67"/>
      <c r="F54" s="68"/>
      <c r="G54" s="69"/>
    </row>
    <row r="55" spans="1:7" s="58" customFormat="1" ht="25.5">
      <c r="A55" s="64" t="s">
        <v>127</v>
      </c>
      <c r="B55" s="64" t="s">
        <v>128</v>
      </c>
      <c r="C55" s="65">
        <v>30</v>
      </c>
      <c r="D55" s="66" t="s">
        <v>53</v>
      </c>
      <c r="E55" s="67"/>
      <c r="F55" s="68"/>
      <c r="G55" s="69">
        <f t="shared" si="6"/>
        <v>0</v>
      </c>
    </row>
    <row r="56" spans="1:7" s="58" customFormat="1" ht="25.5">
      <c r="A56" s="64" t="s">
        <v>129</v>
      </c>
      <c r="B56" s="64" t="s">
        <v>130</v>
      </c>
      <c r="C56" s="65">
        <v>18</v>
      </c>
      <c r="D56" s="66" t="s">
        <v>53</v>
      </c>
      <c r="E56" s="67"/>
      <c r="F56" s="68"/>
      <c r="G56" s="69">
        <f t="shared" si="6"/>
        <v>0</v>
      </c>
    </row>
    <row r="57" spans="1:7" s="58" customFormat="1" ht="15">
      <c r="A57" s="64" t="s">
        <v>131</v>
      </c>
      <c r="B57" s="64" t="s">
        <v>132</v>
      </c>
      <c r="C57" s="65">
        <v>1</v>
      </c>
      <c r="D57" s="66" t="s">
        <v>133</v>
      </c>
      <c r="E57" s="67"/>
      <c r="F57" s="68"/>
      <c r="G57" s="69">
        <f t="shared" si="6"/>
        <v>0</v>
      </c>
    </row>
    <row r="58" spans="1:7" s="50" customFormat="1" ht="16.5" thickBot="1">
      <c r="A58" s="59"/>
      <c r="B58" s="59"/>
      <c r="C58" s="60"/>
      <c r="D58" s="61"/>
      <c r="E58" s="62"/>
      <c r="F58" s="63"/>
      <c r="G58" s="51"/>
    </row>
    <row r="59" spans="1:7" ht="17.25" thickTop="1" thickBot="1">
      <c r="D59" s="90" t="s">
        <v>42</v>
      </c>
      <c r="E59" s="90"/>
      <c r="F59" s="55"/>
      <c r="G59" s="56">
        <f>SUM(G14:G58)</f>
        <v>0</v>
      </c>
    </row>
    <row r="60" spans="1:7" ht="17.25" thickTop="1" thickBot="1">
      <c r="D60" s="90" t="s">
        <v>44</v>
      </c>
      <c r="E60" s="90"/>
      <c r="F60" s="55"/>
      <c r="G60" s="56">
        <f>+G59*0.2</f>
        <v>0</v>
      </c>
    </row>
    <row r="61" spans="1:7" ht="17.25" thickTop="1" thickBot="1">
      <c r="D61" s="90" t="s">
        <v>45</v>
      </c>
      <c r="E61" s="90"/>
      <c r="G61" s="56">
        <f>+G59+G60</f>
        <v>0</v>
      </c>
    </row>
    <row r="62" spans="1:7" ht="13.5" thickTop="1"/>
  </sheetData>
  <mergeCells count="11">
    <mergeCell ref="A1:B5"/>
    <mergeCell ref="A6:C6"/>
    <mergeCell ref="C1:C5"/>
    <mergeCell ref="D1:G1"/>
    <mergeCell ref="D2:G3"/>
    <mergeCell ref="D4:G6"/>
    <mergeCell ref="D61:E61"/>
    <mergeCell ref="D60:E60"/>
    <mergeCell ref="D59:E59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rowBreaks count="1" manualBreakCount="1">
    <brk id="38" max="6" man="1"/>
  </rowBreaks>
  <ignoredErrors>
    <ignoredError sqref="G18 G34:G36 G24:G26 G21:G22 G29:G30 G32 G40:G41 G44 G19:G20 G45:G57 G42:G43 G33 G31 G23 G27:G28 G37:G3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2025-06-06T12:10:42Z</dcterms:modified>
</cp:coreProperties>
</file>